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1B8F211-9A5F-4198-81B5-98953025A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F23" i="1"/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H23" i="1"/>
  <c r="AI23" i="1"/>
  <c r="AD24" i="1"/>
  <c r="AF24" i="1"/>
  <c r="AH24" i="1"/>
  <c r="AI24" i="1"/>
  <c r="AD25" i="1"/>
  <c r="AF25" i="1"/>
  <c r="AH25" i="1"/>
  <c r="AI25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8" i="2" l="1"/>
  <c r="L7" i="2"/>
  <c r="J7" i="2"/>
  <c r="J9" i="2"/>
  <c r="L10" i="2"/>
  <c r="J5" i="2"/>
  <c r="L8" i="2"/>
  <c r="M8" i="2"/>
  <c r="M5" i="2"/>
  <c r="I7" i="2"/>
  <c r="M9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0" i="2"/>
  <c r="J4" i="2"/>
  <c r="L6" i="2"/>
  <c r="L9" i="2"/>
  <c r="AK11" i="1"/>
  <c r="AL11" i="1" s="1"/>
  <c r="J10" i="2"/>
  <c r="J6" i="2"/>
  <c r="L5" i="2"/>
  <c r="M6" i="2"/>
  <c r="L4" i="2"/>
  <c r="M10" i="2"/>
  <c r="M4" i="2"/>
  <c r="I6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8" i="2"/>
  <c r="K8" i="2" s="1"/>
  <c r="AK6" i="1"/>
  <c r="AL6" i="1" s="1"/>
  <c r="I5" i="2"/>
  <c r="AK8" i="1"/>
  <c r="AL8" i="1" s="1"/>
  <c r="M7" i="2"/>
  <c r="I9" i="2"/>
  <c r="AK10" i="1"/>
  <c r="AL10" i="1" s="1"/>
  <c r="AK12" i="1"/>
  <c r="AL12" i="1" s="1"/>
  <c r="L11" i="2"/>
  <c r="J11" i="2"/>
  <c r="AK9" i="1"/>
  <c r="AL9" i="1" s="1"/>
  <c r="M11" i="2"/>
  <c r="I11" i="2"/>
  <c r="AK5" i="1"/>
  <c r="N7" i="2" l="1"/>
  <c r="K5" i="2"/>
  <c r="N5" i="2"/>
  <c r="K7" i="2"/>
  <c r="N4" i="2"/>
  <c r="N11" i="2"/>
  <c r="K11" i="2"/>
  <c r="N8" i="2"/>
  <c r="K6" i="2"/>
  <c r="K9" i="2"/>
  <c r="N9" i="2"/>
  <c r="N6" i="2"/>
  <c r="N10" i="2"/>
  <c r="K4" i="2"/>
  <c r="K10" i="2"/>
  <c r="H8" i="2"/>
  <c r="H9" i="2"/>
  <c r="G8" i="2"/>
  <c r="H7" i="2"/>
  <c r="G10" i="2"/>
  <c r="G5" i="2"/>
  <c r="H4" i="2"/>
  <c r="H5" i="2"/>
  <c r="G6" i="2"/>
  <c r="G4" i="2"/>
  <c r="G11" i="2"/>
  <c r="H11" i="2"/>
  <c r="AL5" i="1"/>
  <c r="H10" i="2" s="1"/>
  <c r="G7" i="2" l="1"/>
  <c r="P7" i="2" s="1"/>
  <c r="H6" i="2"/>
  <c r="P6" i="2" s="1"/>
  <c r="P11" i="2"/>
  <c r="P5" i="2"/>
  <c r="P4" i="2"/>
  <c r="P8" i="2"/>
  <c r="P10" i="2"/>
  <c r="G9" i="2"/>
  <c r="P9" i="2" s="1"/>
</calcChain>
</file>

<file path=xl/sharedStrings.xml><?xml version="1.0" encoding="utf-8"?>
<sst xmlns="http://schemas.openxmlformats.org/spreadsheetml/2006/main" count="164" uniqueCount="44">
  <si>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</si>
  <si>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</si>
  <si>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</si>
  <si>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</si>
  <si>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</si>
  <si>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</si>
  <si>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</si>
  <si>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</si>
  <si>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</si>
  <si>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</si>
  <si>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</si>
  <si>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</si>
  <si>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</si>
  <si>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</si>
  <si>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</si>
  <si>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</si>
  <si>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</si>
  <si>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</si>
  <si>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</si>
  <si>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</si>
  <si>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</si>
  <si>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</si>
  <si>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</si>
  <si>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</si>
  <si>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</si>
  <si>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</si>
  <si>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</si>
  <si>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</si>
  <si>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</si>
  <si>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</si>
  <si>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</si>
  <si>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</si>
  <si>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</si>
  <si>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</si>
  <si>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Се откажа од играње</t>
  </si>
  <si>
    <t>Фани Јованоска (193)</t>
  </si>
  <si>
    <t>Сара А.Стојановска (182)</t>
  </si>
  <si>
    <t>Изабела Ковачовска (140)</t>
  </si>
  <si>
    <t>Софија Хасану (194)</t>
  </si>
  <si>
    <t>Ана Стојановска (181)</t>
  </si>
  <si>
    <t>Бојана Јовевска (558)</t>
  </si>
  <si>
    <t>Моника Стајковска (337)</t>
  </si>
  <si>
    <t>Сара Ризовска (339)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</si>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</sst>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1" fillId="0" borderId="10" xfId="0" applyFont="1" applyBorder="1"/>
    <xf numFmtId="0" fontId="2" fillId="11" borderId="10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workbookViewId="0">
      <selection activeCell="O15" sqref="O15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17" t="s">
        <v>18</v>
      </c>
      <c r="C2" s="118"/>
      <c r="E2" s="119" t="s">
        <v>33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43</v>
      </c>
      <c r="P3" s="70" t="s">
        <v>17</v>
      </c>
    </row>
    <row r="4" spans="2:17" x14ac:dyDescent="0.25">
      <c r="B4" s="9">
        <v>1</v>
      </c>
      <c r="C4" s="108" t="s">
        <v>35</v>
      </c>
      <c r="E4" s="13">
        <v>1</v>
      </c>
      <c r="F4" s="108" t="s">
        <v>41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6</v>
      </c>
      <c r="K4" s="75">
        <f>I4-J4</f>
        <v>15</v>
      </c>
      <c r="L4" s="75">
        <f>SUMIF(IGRAC1,PROPER(F4),POENI1)+SUMIF(IGRAC2,PROPER(F4),POENI2)</f>
        <v>279</v>
      </c>
      <c r="M4" s="75">
        <f>SUMIF(IGRAC1,PROPER(F4),POENI2)+SUMIF(IGRAC2,PROPER(F4),POENI1)</f>
        <v>201</v>
      </c>
      <c r="N4" s="75">
        <f>L4-M4</f>
        <v>78</v>
      </c>
      <c r="O4" s="146">
        <v>1</v>
      </c>
      <c r="P4" s="76">
        <f>(G4*2)+H4</f>
        <v>14</v>
      </c>
    </row>
    <row r="5" spans="2:17" x14ac:dyDescent="0.25">
      <c r="B5" s="10">
        <v>2</v>
      </c>
      <c r="C5" s="11" t="s">
        <v>36</v>
      </c>
      <c r="E5" s="14">
        <v>2</v>
      </c>
      <c r="F5" s="11" t="s">
        <v>36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20</v>
      </c>
      <c r="J5" s="78">
        <f>SUMIF(IGRAC1,PROPER(F5),SETOVI2)+SUMIF(IGRAC2,PROPER(F5),SETOVI1)</f>
        <v>8</v>
      </c>
      <c r="K5" s="78">
        <f>I5-J5</f>
        <v>12</v>
      </c>
      <c r="L5" s="78">
        <f>SUMIF(IGRAC1,PROPER(F5),POENI1)+SUMIF(IGRAC2,PROPER(F5),POENI2)</f>
        <v>275</v>
      </c>
      <c r="M5" s="78">
        <f>SUMIF(IGRAC1,PROPER(F5),POENI2)+SUMIF(IGRAC2,PROPER(F5),POENI1)</f>
        <v>221</v>
      </c>
      <c r="N5" s="78">
        <f>L5-M5</f>
        <v>54</v>
      </c>
      <c r="O5" s="147">
        <v>2</v>
      </c>
      <c r="P5" s="79">
        <f>(G5*2)+H5</f>
        <v>13</v>
      </c>
    </row>
    <row r="6" spans="2:17" x14ac:dyDescent="0.25">
      <c r="B6" s="10">
        <v>3</v>
      </c>
      <c r="C6" s="11" t="s">
        <v>37</v>
      </c>
      <c r="E6" s="14">
        <v>3</v>
      </c>
      <c r="F6" s="11" t="s">
        <v>35</v>
      </c>
      <c r="G6" s="77">
        <f>SUMIF(IGRAC1,PROPER(F6),POBEDI1)+SUMIF(IGRAC2,PROPER(F6),POBEDI2)</f>
        <v>4</v>
      </c>
      <c r="H6" s="78">
        <f>SUMIF(IGRAC1,PROPER(F6),POBEDI2)+SUMIF(IGRAC2,PROPER(F6),POBEDI1)</f>
        <v>3</v>
      </c>
      <c r="I6" s="78">
        <f>SUMIF(IGRAC1,PROPER(F6),SETOVI1)+SUMIF(IGRAC2,PROPER(F6),SETOVI2)</f>
        <v>15</v>
      </c>
      <c r="J6" s="78">
        <f>SUMIF(IGRAC1,PROPER(F6),SETOVI2)+SUMIF(IGRAC2,PROPER(F6),SETOVI1)</f>
        <v>11</v>
      </c>
      <c r="K6" s="78">
        <f>I6-J6</f>
        <v>4</v>
      </c>
      <c r="L6" s="78">
        <f>SUMIF(IGRAC1,PROPER(F6),POENI1)+SUMIF(IGRAC2,PROPER(F6),POENI2)</f>
        <v>252</v>
      </c>
      <c r="M6" s="78">
        <f>SUMIF(IGRAC1,PROPER(F6),POENI2)+SUMIF(IGRAC2,PROPER(F6),POENI1)</f>
        <v>230</v>
      </c>
      <c r="N6" s="78">
        <f>L6-M6</f>
        <v>22</v>
      </c>
      <c r="O6" s="147">
        <v>3</v>
      </c>
      <c r="P6" s="79">
        <f>(G6*2)+H6</f>
        <v>11</v>
      </c>
    </row>
    <row r="7" spans="2:17" x14ac:dyDescent="0.25">
      <c r="B7" s="10">
        <v>4</v>
      </c>
      <c r="C7" s="11" t="s">
        <v>38</v>
      </c>
      <c r="E7" s="14">
        <v>4</v>
      </c>
      <c r="F7" s="11" t="s">
        <v>38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16</v>
      </c>
      <c r="J7" s="78">
        <f>SUMIF(IGRAC1,PROPER(F7),SETOVI2)+SUMIF(IGRAC2,PROPER(F7),SETOVI1)</f>
        <v>9</v>
      </c>
      <c r="K7" s="78">
        <f>I7-J7</f>
        <v>7</v>
      </c>
      <c r="L7" s="78">
        <f>SUMIF(IGRAC1,PROPER(F7),POENI1)+SUMIF(IGRAC2,PROPER(F7),POENI2)</f>
        <v>236</v>
      </c>
      <c r="M7" s="78">
        <f>SUMIF(IGRAC1,PROPER(F7),POENI2)+SUMIF(IGRAC2,PROPER(F7),POENI1)</f>
        <v>185</v>
      </c>
      <c r="N7" s="78">
        <f>L7-M7</f>
        <v>51</v>
      </c>
      <c r="O7" s="147">
        <v>4</v>
      </c>
      <c r="P7" s="79">
        <f>(G7*2)+H7</f>
        <v>11</v>
      </c>
    </row>
    <row r="8" spans="2:17" ht="15.75" thickBot="1" x14ac:dyDescent="0.3">
      <c r="B8" s="10">
        <v>5</v>
      </c>
      <c r="C8" s="109" t="s">
        <v>39</v>
      </c>
      <c r="E8" s="14">
        <v>5</v>
      </c>
      <c r="F8" s="109" t="s">
        <v>37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11</v>
      </c>
      <c r="J8" s="78">
        <f>SUMIF(IGRAC1,PROPER(F8),SETOVI2)+SUMIF(IGRAC2,PROPER(F8),SETOVI1)</f>
        <v>13</v>
      </c>
      <c r="K8" s="78">
        <f>I8-J8</f>
        <v>-2</v>
      </c>
      <c r="L8" s="78">
        <f>SUMIF(IGRAC1,PROPER(F8),POENI1)+SUMIF(IGRAC2,PROPER(F8),POENI2)</f>
        <v>192</v>
      </c>
      <c r="M8" s="78">
        <f>SUMIF(IGRAC1,PROPER(F8),POENI2)+SUMIF(IGRAC2,PROPER(F8),POENI1)</f>
        <v>222</v>
      </c>
      <c r="N8" s="78">
        <f>L8-M8</f>
        <v>-30</v>
      </c>
      <c r="O8" s="147">
        <v>5</v>
      </c>
      <c r="P8" s="79">
        <f>(G8*2)+H8</f>
        <v>10</v>
      </c>
    </row>
    <row r="9" spans="2:17" x14ac:dyDescent="0.25">
      <c r="B9" s="10">
        <v>6</v>
      </c>
      <c r="C9" s="11" t="s">
        <v>40</v>
      </c>
      <c r="E9" s="14">
        <v>6</v>
      </c>
      <c r="F9" s="11" t="s">
        <v>39</v>
      </c>
      <c r="G9" s="77">
        <f>SUMIF(IGRAC1,PROPER(F9),POBEDI1)+SUMIF(IGRAC2,PROPER(F9),POBEDI2)</f>
        <v>3</v>
      </c>
      <c r="H9" s="78">
        <f>SUMIF(IGRAC1,PROPER(F9),POBEDI2)+SUMIF(IGRAC2,PROPER(F9),POBEDI1)</f>
        <v>4</v>
      </c>
      <c r="I9" s="78">
        <f>SUMIF(IGRAC1,PROPER(F9),SETOVI1)+SUMIF(IGRAC2,PROPER(F9),SETOVI2)</f>
        <v>12</v>
      </c>
      <c r="J9" s="78">
        <f>SUMIF(IGRAC1,PROPER(F9),SETOVI2)+SUMIF(IGRAC2,PROPER(F9),SETOVI1)</f>
        <v>15</v>
      </c>
      <c r="K9" s="78">
        <f>I9-J9</f>
        <v>-3</v>
      </c>
      <c r="L9" s="78">
        <f>SUMIF(IGRAC1,PROPER(F9),POENI1)+SUMIF(IGRAC2,PROPER(F9),POENI2)</f>
        <v>236</v>
      </c>
      <c r="M9" s="78">
        <f>SUMIF(IGRAC1,PROPER(F9),POENI2)+SUMIF(IGRAC2,PROPER(F9),POENI1)</f>
        <v>232</v>
      </c>
      <c r="N9" s="78">
        <f>L9-M9</f>
        <v>4</v>
      </c>
      <c r="O9" s="147">
        <v>6</v>
      </c>
      <c r="P9" s="79">
        <f>(G9*2)+H9</f>
        <v>10</v>
      </c>
    </row>
    <row r="10" spans="2:17" ht="15.75" thickBot="1" x14ac:dyDescent="0.3">
      <c r="B10" s="10">
        <v>7</v>
      </c>
      <c r="C10" s="109" t="s">
        <v>41</v>
      </c>
      <c r="E10" s="14">
        <v>7</v>
      </c>
      <c r="F10" s="109" t="s">
        <v>42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5</v>
      </c>
      <c r="J10" s="78">
        <f>SUMIF(IGRAC1,PROPER(F10),SETOVI2)+SUMIF(IGRAC2,PROPER(F10),SETOVI1)</f>
        <v>18</v>
      </c>
      <c r="K10" s="78">
        <f>I10-J10</f>
        <v>-13</v>
      </c>
      <c r="L10" s="78">
        <f>SUMIF(IGRAC1,PROPER(F10),POENI1)+SUMIF(IGRAC2,PROPER(F10),POENI2)</f>
        <v>194</v>
      </c>
      <c r="M10" s="78">
        <f>SUMIF(IGRAC1,PROPER(F10),POENI2)+SUMIF(IGRAC2,PROPER(F10),POENI1)</f>
        <v>250</v>
      </c>
      <c r="N10" s="78">
        <f>L10-M10</f>
        <v>-56</v>
      </c>
      <c r="O10" s="147">
        <v>7</v>
      </c>
      <c r="P10" s="79">
        <f>(G10*2)+H10</f>
        <v>8</v>
      </c>
    </row>
    <row r="11" spans="2:17" ht="15.75" thickBot="1" x14ac:dyDescent="0.3">
      <c r="B11" s="10">
        <v>8</v>
      </c>
      <c r="C11" s="109" t="s">
        <v>42</v>
      </c>
      <c r="E11" s="15">
        <v>8</v>
      </c>
      <c r="F11" s="109" t="s">
        <v>40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1</v>
      </c>
      <c r="J11" s="81">
        <f>SUMIF(IGRAC1,PROPER(F11),SETOVI2)+SUMIF(IGRAC2,PROPER(F11),SETOVI1)</f>
        <v>21</v>
      </c>
      <c r="K11" s="81">
        <f>I11-J11</f>
        <v>-20</v>
      </c>
      <c r="L11" s="81">
        <f>SUMIF(IGRAC1,PROPER(F11),POENI1)+SUMIF(IGRAC2,PROPER(F11),POENI2)</f>
        <v>117</v>
      </c>
      <c r="M11" s="81">
        <f>SUMIF(IGRAC1,PROPER(F11),POENI2)+SUMIF(IGRAC2,PROPER(F11),POENI1)</f>
        <v>240</v>
      </c>
      <c r="N11" s="81">
        <f>L11-M11</f>
        <v>-123</v>
      </c>
      <c r="O11" s="148">
        <v>8</v>
      </c>
      <c r="P11" s="82">
        <f>(G11*2)+H11</f>
        <v>7</v>
      </c>
    </row>
    <row r="12" spans="2:17" ht="15.75" thickBot="1" x14ac:dyDescent="0.3"/>
    <row r="13" spans="2:17" x14ac:dyDescent="0.25">
      <c r="B13" s="122"/>
      <c r="C13" s="123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24"/>
      <c r="C14" s="125"/>
      <c r="D14" s="106"/>
      <c r="E14" s="106"/>
      <c r="F14" s="115"/>
      <c r="G14" s="116">
        <v>6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24"/>
      <c r="C15" s="125"/>
      <c r="D15" s="106"/>
      <c r="E15" s="106"/>
      <c r="F15" s="115"/>
      <c r="G15" s="116">
        <v>2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24"/>
      <c r="C16" s="125"/>
      <c r="D16" s="106"/>
      <c r="E16" s="106"/>
      <c r="F16" s="115"/>
      <c r="G16" s="116">
        <v>5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24"/>
      <c r="C17" s="125"/>
      <c r="D17" s="106"/>
      <c r="E17" s="106"/>
      <c r="F17" s="115"/>
      <c r="G17" s="116">
        <v>3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24"/>
      <c r="C18" s="125"/>
      <c r="D18" s="106"/>
      <c r="E18" s="106"/>
      <c r="F18" s="115"/>
      <c r="G18" s="116">
        <v>4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24"/>
      <c r="C19" s="125"/>
      <c r="D19" s="106"/>
      <c r="E19" s="106"/>
      <c r="F19" s="115"/>
      <c r="G19" s="116">
        <v>1</v>
      </c>
      <c r="H19" s="106" t="s">
        <v>34</v>
      </c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24"/>
      <c r="C20" s="125"/>
      <c r="D20" s="106"/>
      <c r="E20" s="106"/>
      <c r="F20" s="115"/>
      <c r="G20" s="116">
        <v>7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24"/>
      <c r="C21" s="125"/>
      <c r="D21" s="106"/>
      <c r="E21" s="106"/>
      <c r="F21" s="115"/>
      <c r="G21" s="116">
        <v>8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24"/>
      <c r="C22" s="12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26"/>
      <c r="C23" s="127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descending="1" ref="P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" zoomScaleNormal="100" workbookViewId="0">
      <selection activeCell="H4" sqref="H4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8.140625" style="8" bestFit="1" customWidth="1"/>
    <col min="6" max="6" width="2.28515625" style="8" customWidth="1"/>
    <col min="7" max="7" width="3.7109375" style="8" customWidth="1"/>
    <col min="8" max="8" width="28.140625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41" t="s">
        <v>22</v>
      </c>
      <c r="J4" s="142"/>
      <c r="K4" s="143"/>
      <c r="L4" s="144" t="s">
        <v>23</v>
      </c>
      <c r="M4" s="136"/>
      <c r="N4" s="145"/>
      <c r="O4" s="135" t="s">
        <v>24</v>
      </c>
      <c r="P4" s="136"/>
      <c r="Q4" s="137"/>
      <c r="R4" s="144" t="s">
        <v>25</v>
      </c>
      <c r="S4" s="136"/>
      <c r="T4" s="145"/>
      <c r="U4" s="135" t="s">
        <v>26</v>
      </c>
      <c r="V4" s="136"/>
      <c r="W4" s="137"/>
      <c r="X4" s="144" t="s">
        <v>27</v>
      </c>
      <c r="Y4" s="136"/>
      <c r="Z4" s="145"/>
      <c r="AA4" s="135" t="s">
        <v>28</v>
      </c>
      <c r="AB4" s="136"/>
      <c r="AC4" s="137"/>
      <c r="AD4" s="138" t="s">
        <v>30</v>
      </c>
      <c r="AE4" s="139"/>
      <c r="AF4" s="140"/>
    </row>
    <row r="5" spans="3:40" ht="15.75" customHeight="1" x14ac:dyDescent="0.25">
      <c r="C5" s="134" t="s">
        <v>2</v>
      </c>
      <c r="D5" s="66">
        <v>1</v>
      </c>
      <c r="E5" s="32" t="str">
        <f>IF(VLOOKUP(D5,'ЖДРЕБ,ТАБЕЛА'!$B$4:$C$11,2,FALSE)="","",VLOOKUP(D5,'ЖДРЕБ,ТАБЕЛА'!$B$4:$C$11,2,FALSE))</f>
        <v>Фани Јованоска (193)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Софија Хасану (194)</v>
      </c>
      <c r="I5" s="110">
        <v>11</v>
      </c>
      <c r="J5" s="111"/>
      <c r="K5" s="112">
        <v>7</v>
      </c>
      <c r="L5" s="113">
        <v>3</v>
      </c>
      <c r="M5" s="111"/>
      <c r="N5" s="114">
        <v>11</v>
      </c>
      <c r="O5" s="110">
        <v>11</v>
      </c>
      <c r="P5" s="111"/>
      <c r="Q5" s="112">
        <v>6</v>
      </c>
      <c r="R5" s="113">
        <v>11</v>
      </c>
      <c r="S5" s="111"/>
      <c r="T5" s="114">
        <v>6</v>
      </c>
      <c r="U5" s="110"/>
      <c r="V5" s="111"/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1</v>
      </c>
      <c r="AH5" s="1">
        <f>SUM(I5,L5,O5,R5,U5,X5,AA5)</f>
        <v>36</v>
      </c>
      <c r="AI5" s="2">
        <f>SUM(K5,N5,Q5,T5,W5,Z5,AC5,)</f>
        <v>30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32"/>
      <c r="D6" s="67">
        <v>2</v>
      </c>
      <c r="E6" s="22" t="str">
        <f>IF(VLOOKUP(D6,'ЖДРЕБ,ТАБЕЛА'!$B$4:$C$11,2,FALSE)="","",VLOOKUP(D6,'ЖДРЕБ,ТАБЕЛА'!$B$4:$C$11,2,FALSE))</f>
        <v>Сара А.Стојановска (182)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Бојана Јовевска (558)</v>
      </c>
      <c r="I6" s="49">
        <v>11</v>
      </c>
      <c r="J6" s="30"/>
      <c r="K6" s="50">
        <v>4</v>
      </c>
      <c r="L6" s="43">
        <v>11</v>
      </c>
      <c r="M6" s="30"/>
      <c r="N6" s="55">
        <v>3</v>
      </c>
      <c r="O6" s="49">
        <v>11</v>
      </c>
      <c r="P6" s="30"/>
      <c r="Q6" s="50">
        <v>4</v>
      </c>
      <c r="R6" s="43"/>
      <c r="S6" s="30"/>
      <c r="T6" s="55"/>
      <c r="U6" s="49"/>
      <c r="V6" s="30"/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11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32"/>
      <c r="D7" s="67">
        <v>3</v>
      </c>
      <c r="E7" s="22" t="str">
        <f>IF(VLOOKUP(D7,'ЖДРЕБ,ТАБЕЛА'!$B$4:$C$11,2,FALSE)="","",VLOOKUP(D7,'ЖДРЕБ,ТАБЕЛА'!$B$4:$C$11,2,FALSE))</f>
        <v>Изабела Ковачовска (140)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Сара Ризовска (339)</v>
      </c>
      <c r="I7" s="49">
        <v>11</v>
      </c>
      <c r="J7" s="30"/>
      <c r="K7" s="50">
        <v>5</v>
      </c>
      <c r="L7" s="43">
        <v>11</v>
      </c>
      <c r="M7" s="30"/>
      <c r="N7" s="55">
        <v>8</v>
      </c>
      <c r="O7" s="49">
        <v>12</v>
      </c>
      <c r="P7" s="30"/>
      <c r="Q7" s="50">
        <v>10</v>
      </c>
      <c r="R7" s="43"/>
      <c r="S7" s="30"/>
      <c r="T7" s="55"/>
      <c r="U7" s="49"/>
      <c r="V7" s="30"/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34</v>
      </c>
      <c r="AI7" s="4">
        <f t="shared" si="3"/>
        <v>23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32"/>
      <c r="D8" s="68">
        <v>5</v>
      </c>
      <c r="E8" s="22" t="str">
        <f>IF(VLOOKUP(D8,'ЖДРЕБ,ТАБЕЛА'!$B$4:$C$11,2,FALSE)="","",VLOOKUP(D8,'ЖДРЕБ,ТАБЕЛА'!$B$4:$C$11,2,FALSE))</f>
        <v>Ана Стојановска (181)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Моника Стајковска (337)</v>
      </c>
      <c r="I8" s="49">
        <v>9</v>
      </c>
      <c r="J8" s="30"/>
      <c r="K8" s="50">
        <v>11</v>
      </c>
      <c r="L8" s="43">
        <v>8</v>
      </c>
      <c r="M8" s="30"/>
      <c r="N8" s="55">
        <v>11</v>
      </c>
      <c r="O8" s="49">
        <v>9</v>
      </c>
      <c r="P8" s="30"/>
      <c r="Q8" s="50">
        <v>11</v>
      </c>
      <c r="R8" s="43"/>
      <c r="S8" s="30"/>
      <c r="T8" s="55"/>
      <c r="U8" s="49"/>
      <c r="V8" s="30"/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0</v>
      </c>
      <c r="AE8" s="24" t="s">
        <v>1</v>
      </c>
      <c r="AF8" s="25">
        <f t="shared" si="1"/>
        <v>3</v>
      </c>
      <c r="AH8" s="3">
        <f t="shared" si="2"/>
        <v>26</v>
      </c>
      <c r="AI8" s="4">
        <f t="shared" si="3"/>
        <v>33</v>
      </c>
      <c r="AK8" s="6">
        <f t="shared" si="4"/>
        <v>0</v>
      </c>
      <c r="AL8" s="6">
        <f t="shared" si="5"/>
        <v>1</v>
      </c>
      <c r="AN8" s="63"/>
    </row>
    <row r="9" spans="3:40" ht="15.75" customHeight="1" x14ac:dyDescent="0.25">
      <c r="C9" s="128" t="s">
        <v>3</v>
      </c>
      <c r="D9" s="84">
        <v>1</v>
      </c>
      <c r="E9" s="18" t="str">
        <f>IF(VLOOKUP(D9,'ЖДРЕБ,ТАБЕЛА'!$B$4:$C$11,2,FALSE)="","",VLOOKUP(D9,'ЖДРЕБ,ТАБЕЛА'!$B$4:$C$11,2,FALSE))</f>
        <v>Фани Јованоска (193)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Бојана Јовевска (558)</v>
      </c>
      <c r="I9" s="47">
        <v>11</v>
      </c>
      <c r="J9" s="27"/>
      <c r="K9" s="48">
        <v>7</v>
      </c>
      <c r="L9" s="42">
        <v>11</v>
      </c>
      <c r="M9" s="27"/>
      <c r="N9" s="54">
        <v>6</v>
      </c>
      <c r="O9" s="47">
        <v>12</v>
      </c>
      <c r="P9" s="27"/>
      <c r="Q9" s="48">
        <v>10</v>
      </c>
      <c r="R9" s="42"/>
      <c r="S9" s="27"/>
      <c r="T9" s="54"/>
      <c r="U9" s="47"/>
      <c r="V9" s="27"/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34</v>
      </c>
      <c r="AI9" s="2">
        <f>SUM(K9,N9,Q9,T9,W9,Z9,AC9,)</f>
        <v>23</v>
      </c>
      <c r="AK9" s="6">
        <f t="shared" si="4"/>
        <v>1</v>
      </c>
      <c r="AL9" s="6">
        <f t="shared" si="5"/>
        <v>0</v>
      </c>
    </row>
    <row r="10" spans="3:40" x14ac:dyDescent="0.25">
      <c r="C10" s="129"/>
      <c r="D10" s="69">
        <v>4</v>
      </c>
      <c r="E10" s="29" t="str">
        <f>IF(VLOOKUP(D10,'ЖДРЕБ,ТАБЕЛА'!$B$4:$C$11,2,FALSE)="","",VLOOKUP(D10,'ЖДРЕБ,ТАБЕЛА'!$B$4:$C$11,2,FALSE))</f>
        <v>Софија Хасану (194)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Сара Ризовска (339)</v>
      </c>
      <c r="I10" s="49">
        <v>12</v>
      </c>
      <c r="J10" s="30"/>
      <c r="K10" s="50">
        <v>10</v>
      </c>
      <c r="L10" s="43">
        <v>13</v>
      </c>
      <c r="M10" s="30"/>
      <c r="N10" s="55">
        <v>11</v>
      </c>
      <c r="O10" s="49">
        <v>11</v>
      </c>
      <c r="P10" s="30"/>
      <c r="Q10" s="50">
        <v>3</v>
      </c>
      <c r="R10" s="43"/>
      <c r="S10" s="30"/>
      <c r="T10" s="55"/>
      <c r="U10" s="49"/>
      <c r="V10" s="30"/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36</v>
      </c>
      <c r="AI10" s="4">
        <f t="shared" ref="AI10:AI13" si="9">SUM(K10,N10,Q10,T10,W10,Z10,AC10,)</f>
        <v>24</v>
      </c>
      <c r="AK10" s="6">
        <f t="shared" si="4"/>
        <v>1</v>
      </c>
      <c r="AL10" s="6">
        <f t="shared" si="5"/>
        <v>0</v>
      </c>
    </row>
    <row r="11" spans="3:40" x14ac:dyDescent="0.25">
      <c r="C11" s="129"/>
      <c r="D11" s="69">
        <v>2</v>
      </c>
      <c r="E11" s="29" t="str">
        <f>IF(VLOOKUP(D11,'ЖДРЕБ,ТАБЕЛА'!$B$4:$C$11,2,FALSE)="","",VLOOKUP(D11,'ЖДРЕБ,ТАБЕЛА'!$B$4:$C$11,2,FALSE))</f>
        <v>Сара А.Стојановска (182)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Моника Стајковска (337)</v>
      </c>
      <c r="I11" s="49">
        <v>16</v>
      </c>
      <c r="J11" s="30"/>
      <c r="K11" s="50">
        <v>14</v>
      </c>
      <c r="L11" s="43">
        <v>11</v>
      </c>
      <c r="M11" s="30"/>
      <c r="N11" s="55">
        <v>5</v>
      </c>
      <c r="O11" s="49">
        <v>4</v>
      </c>
      <c r="P11" s="30"/>
      <c r="Q11" s="50">
        <v>11</v>
      </c>
      <c r="R11" s="43">
        <v>8</v>
      </c>
      <c r="S11" s="30"/>
      <c r="T11" s="55">
        <v>11</v>
      </c>
      <c r="U11" s="49">
        <v>4</v>
      </c>
      <c r="V11" s="30"/>
      <c r="W11" s="50">
        <v>11</v>
      </c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2</v>
      </c>
      <c r="AE11" s="24" t="s">
        <v>1</v>
      </c>
      <c r="AF11" s="25">
        <f t="shared" si="7"/>
        <v>3</v>
      </c>
      <c r="AH11" s="3">
        <f t="shared" si="8"/>
        <v>43</v>
      </c>
      <c r="AI11" s="4">
        <f t="shared" si="9"/>
        <v>52</v>
      </c>
      <c r="AK11" s="6">
        <f t="shared" si="4"/>
        <v>0</v>
      </c>
      <c r="AL11" s="6">
        <f t="shared" si="5"/>
        <v>1</v>
      </c>
    </row>
    <row r="12" spans="3:40" ht="16.5" thickBot="1" x14ac:dyDescent="0.3">
      <c r="C12" s="130"/>
      <c r="D12" s="85">
        <v>3</v>
      </c>
      <c r="E12" s="86" t="str">
        <f>IF(VLOOKUP(D12,'ЖДРЕБ,ТАБЕЛА'!$B$4:$C$11,2,FALSE)="","",VLOOKUP(D12,'ЖДРЕБ,ТАБЕЛА'!$B$4:$C$11,2,FALSE))</f>
        <v>Изабела Ковачовска (140)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Ана Стојановска (181)</v>
      </c>
      <c r="I12" s="89">
        <v>9</v>
      </c>
      <c r="J12" s="90"/>
      <c r="K12" s="91">
        <v>11</v>
      </c>
      <c r="L12" s="92">
        <v>11</v>
      </c>
      <c r="M12" s="90"/>
      <c r="N12" s="93">
        <v>5</v>
      </c>
      <c r="O12" s="89">
        <v>11</v>
      </c>
      <c r="P12" s="90"/>
      <c r="Q12" s="91">
        <v>9</v>
      </c>
      <c r="R12" s="92">
        <v>11</v>
      </c>
      <c r="S12" s="90"/>
      <c r="T12" s="93">
        <v>3</v>
      </c>
      <c r="U12" s="89"/>
      <c r="V12" s="90"/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1</v>
      </c>
      <c r="AH12" s="3">
        <f t="shared" si="8"/>
        <v>42</v>
      </c>
      <c r="AI12" s="4">
        <f t="shared" si="9"/>
        <v>28</v>
      </c>
      <c r="AK12" s="6">
        <f t="shared" si="4"/>
        <v>1</v>
      </c>
      <c r="AL12" s="6">
        <f t="shared" si="5"/>
        <v>0</v>
      </c>
    </row>
    <row r="13" spans="3:40" x14ac:dyDescent="0.25">
      <c r="C13" s="131" t="s">
        <v>4</v>
      </c>
      <c r="D13" s="83">
        <v>1</v>
      </c>
      <c r="E13" s="32" t="str">
        <f>IF(VLOOKUP(D13,'ЖДРЕБ,ТАБЕЛА'!$B$4:$C$11,2,FALSE)="","",VLOOKUP(D13,'ЖДРЕБ,ТАБЕЛА'!$B$4:$C$11,2,FALSE))</f>
        <v>Фани Јованоска (193)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Сара Ризовска (339)</v>
      </c>
      <c r="I13" s="110">
        <v>9</v>
      </c>
      <c r="J13" s="111"/>
      <c r="K13" s="112">
        <v>11</v>
      </c>
      <c r="L13" s="113">
        <v>11</v>
      </c>
      <c r="M13" s="111"/>
      <c r="N13" s="114">
        <v>8</v>
      </c>
      <c r="O13" s="110">
        <v>14</v>
      </c>
      <c r="P13" s="111"/>
      <c r="Q13" s="112">
        <v>12</v>
      </c>
      <c r="R13" s="113">
        <v>11</v>
      </c>
      <c r="S13" s="111"/>
      <c r="T13" s="114">
        <v>4</v>
      </c>
      <c r="U13" s="110"/>
      <c r="V13" s="111"/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1</v>
      </c>
      <c r="AH13" s="1">
        <f t="shared" si="8"/>
        <v>45</v>
      </c>
      <c r="AI13" s="2">
        <f t="shared" si="9"/>
        <v>35</v>
      </c>
      <c r="AK13" s="6">
        <f t="shared" si="4"/>
        <v>1</v>
      </c>
      <c r="AL13" s="6">
        <f t="shared" si="5"/>
        <v>0</v>
      </c>
    </row>
    <row r="14" spans="3:40" x14ac:dyDescent="0.25">
      <c r="C14" s="132"/>
      <c r="D14" s="67">
        <v>6</v>
      </c>
      <c r="E14" s="22" t="str">
        <f>IF(VLOOKUP(D14,'ЖДРЕБ,ТАБЕЛА'!$B$4:$C$11,2,FALSE)="","",VLOOKUP(D14,'ЖДРЕБ,ТАБЕЛА'!$B$4:$C$11,2,FALSE))</f>
        <v>Бојана Јовевска (558)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Моника Стајковска (337)</v>
      </c>
      <c r="I14" s="49">
        <v>11</v>
      </c>
      <c r="J14" s="30"/>
      <c r="K14" s="50">
        <v>8</v>
      </c>
      <c r="L14" s="43">
        <v>6</v>
      </c>
      <c r="M14" s="30"/>
      <c r="N14" s="55">
        <v>11</v>
      </c>
      <c r="O14" s="49">
        <v>1</v>
      </c>
      <c r="P14" s="30"/>
      <c r="Q14" s="50">
        <v>11</v>
      </c>
      <c r="R14" s="43">
        <v>1</v>
      </c>
      <c r="S14" s="30"/>
      <c r="T14" s="55">
        <v>11</v>
      </c>
      <c r="U14" s="49"/>
      <c r="V14" s="30"/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1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19</v>
      </c>
      <c r="AI14" s="4">
        <f t="shared" ref="AI14:AI32" si="13">SUM(K14,N14,Q14,T14,W14,Z14,AC14,)</f>
        <v>41</v>
      </c>
      <c r="AK14" s="6">
        <f t="shared" si="4"/>
        <v>0</v>
      </c>
      <c r="AL14" s="6">
        <f t="shared" si="5"/>
        <v>1</v>
      </c>
    </row>
    <row r="15" spans="3:40" x14ac:dyDescent="0.25">
      <c r="C15" s="132"/>
      <c r="D15" s="67">
        <v>4</v>
      </c>
      <c r="E15" s="22" t="str">
        <f>IF(VLOOKUP(D15,'ЖДРЕБ,ТАБЕЛА'!$B$4:$C$11,2,FALSE)="","",VLOOKUP(D15,'ЖДРЕБ,ТАБЕЛА'!$B$4:$C$11,2,FALSE))</f>
        <v>Софија Хасану (194)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Ана Стојановска (181)</v>
      </c>
      <c r="I15" s="49">
        <v>11</v>
      </c>
      <c r="J15" s="30"/>
      <c r="K15" s="50">
        <v>7</v>
      </c>
      <c r="L15" s="43">
        <v>11</v>
      </c>
      <c r="M15" s="30"/>
      <c r="N15" s="55">
        <v>8</v>
      </c>
      <c r="O15" s="49">
        <v>11</v>
      </c>
      <c r="P15" s="30"/>
      <c r="Q15" s="50">
        <v>7</v>
      </c>
      <c r="R15" s="43"/>
      <c r="S15" s="30"/>
      <c r="T15" s="55"/>
      <c r="U15" s="49"/>
      <c r="V15" s="30"/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22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32"/>
      <c r="D16" s="68">
        <v>2</v>
      </c>
      <c r="E16" s="22" t="str">
        <f>IF(VLOOKUP(D16,'ЖДРЕБ,ТАБЕЛА'!$B$4:$C$11,2,FALSE)="","",VLOOKUP(D16,'ЖДРЕБ,ТАБЕЛА'!$B$4:$C$11,2,FALSE))</f>
        <v>Сара А.Стојановска (182)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Изабела Ковачовска (140)</v>
      </c>
      <c r="I16" s="49">
        <v>11</v>
      </c>
      <c r="J16" s="30"/>
      <c r="K16" s="50">
        <v>8</v>
      </c>
      <c r="L16" s="43">
        <v>6</v>
      </c>
      <c r="M16" s="30"/>
      <c r="N16" s="55">
        <v>11</v>
      </c>
      <c r="O16" s="49">
        <v>9</v>
      </c>
      <c r="P16" s="30"/>
      <c r="Q16" s="50">
        <v>11</v>
      </c>
      <c r="R16" s="43">
        <v>11</v>
      </c>
      <c r="S16" s="30"/>
      <c r="T16" s="55">
        <v>7</v>
      </c>
      <c r="U16" s="49">
        <v>12</v>
      </c>
      <c r="V16" s="30"/>
      <c r="W16" s="50">
        <v>10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2</v>
      </c>
      <c r="AH16" s="3">
        <f t="shared" si="12"/>
        <v>49</v>
      </c>
      <c r="AI16" s="4">
        <f t="shared" si="13"/>
        <v>47</v>
      </c>
      <c r="AK16" s="6">
        <f t="shared" si="4"/>
        <v>1</v>
      </c>
      <c r="AL16" s="6">
        <f t="shared" si="5"/>
        <v>0</v>
      </c>
    </row>
    <row r="17" spans="3:38" x14ac:dyDescent="0.25">
      <c r="C17" s="128" t="s">
        <v>5</v>
      </c>
      <c r="D17" s="84">
        <v>1</v>
      </c>
      <c r="E17" s="18" t="str">
        <f>IF(VLOOKUP(D17,'ЖДРЕБ,ТАБЕЛА'!$B$4:$C$11,2,FALSE)="","",VLOOKUP(D17,'ЖДРЕБ,ТАБЕЛА'!$B$4:$C$11,2,FALSE))</f>
        <v>Фани Јованоска (193)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Моника Стајковска (337)</v>
      </c>
      <c r="I17" s="47">
        <v>11</v>
      </c>
      <c r="J17" s="27"/>
      <c r="K17" s="48">
        <v>7</v>
      </c>
      <c r="L17" s="42">
        <v>7</v>
      </c>
      <c r="M17" s="27"/>
      <c r="N17" s="54">
        <v>11</v>
      </c>
      <c r="O17" s="47">
        <v>6</v>
      </c>
      <c r="P17" s="27"/>
      <c r="Q17" s="48">
        <v>11</v>
      </c>
      <c r="R17" s="42">
        <v>12</v>
      </c>
      <c r="S17" s="27"/>
      <c r="T17" s="54">
        <v>14</v>
      </c>
      <c r="U17" s="47"/>
      <c r="V17" s="27"/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1</v>
      </c>
      <c r="AE17" s="19" t="s">
        <v>1</v>
      </c>
      <c r="AF17" s="20">
        <f t="shared" si="11"/>
        <v>3</v>
      </c>
      <c r="AH17" s="1">
        <f t="shared" si="12"/>
        <v>36</v>
      </c>
      <c r="AI17" s="2">
        <f t="shared" si="13"/>
        <v>43</v>
      </c>
      <c r="AK17" s="6">
        <f t="shared" si="4"/>
        <v>0</v>
      </c>
      <c r="AL17" s="6">
        <f t="shared" si="5"/>
        <v>1</v>
      </c>
    </row>
    <row r="18" spans="3:38" x14ac:dyDescent="0.25">
      <c r="C18" s="129"/>
      <c r="D18" s="69">
        <v>8</v>
      </c>
      <c r="E18" s="29" t="str">
        <f>IF(VLOOKUP(D18,'ЖДРЕБ,ТАБЕЛА'!$B$4:$C$11,2,FALSE)="","",VLOOKUP(D18,'ЖДРЕБ,ТАБЕЛА'!$B$4:$C$11,2,FALSE))</f>
        <v>Сара Ризовска (339)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Ана Стојановска (181)</v>
      </c>
      <c r="I18" s="49">
        <v>12</v>
      </c>
      <c r="J18" s="30"/>
      <c r="K18" s="50">
        <v>10</v>
      </c>
      <c r="L18" s="43">
        <v>7</v>
      </c>
      <c r="M18" s="30"/>
      <c r="N18" s="55">
        <v>11</v>
      </c>
      <c r="O18" s="49">
        <v>5</v>
      </c>
      <c r="P18" s="30"/>
      <c r="Q18" s="50">
        <v>11</v>
      </c>
      <c r="R18" s="43">
        <v>13</v>
      </c>
      <c r="S18" s="30"/>
      <c r="T18" s="55">
        <v>15</v>
      </c>
      <c r="U18" s="49"/>
      <c r="V18" s="30"/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37</v>
      </c>
      <c r="AI18" s="4">
        <f t="shared" si="13"/>
        <v>47</v>
      </c>
      <c r="AK18" s="6">
        <f t="shared" si="4"/>
        <v>0</v>
      </c>
      <c r="AL18" s="6">
        <f t="shared" si="5"/>
        <v>1</v>
      </c>
    </row>
    <row r="19" spans="3:38" x14ac:dyDescent="0.25">
      <c r="C19" s="129"/>
      <c r="D19" s="69">
        <v>6</v>
      </c>
      <c r="E19" s="29" t="str">
        <f>IF(VLOOKUP(D19,'ЖДРЕБ,ТАБЕЛА'!$B$4:$C$11,2,FALSE)="","",VLOOKUP(D19,'ЖДРЕБ,ТАБЕЛА'!$B$4:$C$11,2,FALSE))</f>
        <v>Бојана Јовевска (558)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Изабела Ковачовска (140)</v>
      </c>
      <c r="I19" s="49">
        <v>7</v>
      </c>
      <c r="J19" s="30"/>
      <c r="K19" s="50">
        <v>11</v>
      </c>
      <c r="L19" s="43">
        <v>7</v>
      </c>
      <c r="M19" s="30"/>
      <c r="N19" s="55">
        <v>11</v>
      </c>
      <c r="O19" s="49">
        <v>9</v>
      </c>
      <c r="P19" s="30"/>
      <c r="Q19" s="50">
        <v>11</v>
      </c>
      <c r="R19" s="43"/>
      <c r="S19" s="30"/>
      <c r="T19" s="55"/>
      <c r="U19" s="49"/>
      <c r="V19" s="30"/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23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30"/>
      <c r="D20" s="85">
        <v>4</v>
      </c>
      <c r="E20" s="86" t="str">
        <f>IF(VLOOKUP(D20,'ЖДРЕБ,ТАБЕЛА'!$B$4:$C$11,2,FALSE)="","",VLOOKUP(D20,'ЖДРЕБ,ТАБЕЛА'!$B$4:$C$11,2,FALSE))</f>
        <v>Софија Хасану (194)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Сара А.Стојановска (182)</v>
      </c>
      <c r="I20" s="89">
        <v>11</v>
      </c>
      <c r="J20" s="90"/>
      <c r="K20" s="91">
        <v>7</v>
      </c>
      <c r="L20" s="92">
        <v>7</v>
      </c>
      <c r="M20" s="90"/>
      <c r="N20" s="93">
        <v>11</v>
      </c>
      <c r="O20" s="89">
        <v>3</v>
      </c>
      <c r="P20" s="90"/>
      <c r="Q20" s="91">
        <v>11</v>
      </c>
      <c r="R20" s="92">
        <v>8</v>
      </c>
      <c r="S20" s="90"/>
      <c r="T20" s="93">
        <v>11</v>
      </c>
      <c r="U20" s="89"/>
      <c r="V20" s="90"/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1</v>
      </c>
      <c r="AE20" s="95" t="s">
        <v>1</v>
      </c>
      <c r="AF20" s="96">
        <f t="shared" si="11"/>
        <v>3</v>
      </c>
      <c r="AH20" s="3">
        <f t="shared" si="12"/>
        <v>29</v>
      </c>
      <c r="AI20" s="4">
        <f t="shared" si="13"/>
        <v>40</v>
      </c>
      <c r="AK20" s="6">
        <f t="shared" si="4"/>
        <v>0</v>
      </c>
      <c r="AL20" s="6">
        <f t="shared" si="5"/>
        <v>1</v>
      </c>
    </row>
    <row r="21" spans="3:38" x14ac:dyDescent="0.25">
      <c r="C21" s="131" t="s">
        <v>6</v>
      </c>
      <c r="D21" s="83">
        <v>1</v>
      </c>
      <c r="E21" s="32" t="str">
        <f>IF(VLOOKUP(D21,'ЖДРЕБ,ТАБЕЛА'!$B$4:$C$11,2,FALSE)="","",VLOOKUP(D21,'ЖДРЕБ,ТАБЕЛА'!$B$4:$C$11,2,FALSE))</f>
        <v>Фани Јованоска (193)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Ана Стојановска (181)</v>
      </c>
      <c r="I21" s="110">
        <v>11</v>
      </c>
      <c r="J21" s="111"/>
      <c r="K21" s="112">
        <v>5</v>
      </c>
      <c r="L21" s="113">
        <v>7</v>
      </c>
      <c r="M21" s="111"/>
      <c r="N21" s="114">
        <v>11</v>
      </c>
      <c r="O21" s="110">
        <v>11</v>
      </c>
      <c r="P21" s="111"/>
      <c r="Q21" s="112">
        <v>5</v>
      </c>
      <c r="R21" s="113">
        <v>6</v>
      </c>
      <c r="S21" s="111"/>
      <c r="T21" s="114">
        <v>11</v>
      </c>
      <c r="U21" s="110">
        <v>9</v>
      </c>
      <c r="V21" s="111"/>
      <c r="W21" s="112">
        <v>11</v>
      </c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2</v>
      </c>
      <c r="AE21" s="34" t="s">
        <v>1</v>
      </c>
      <c r="AF21" s="35">
        <f t="shared" si="11"/>
        <v>3</v>
      </c>
      <c r="AH21" s="1">
        <f t="shared" si="12"/>
        <v>44</v>
      </c>
      <c r="AI21" s="2">
        <f t="shared" si="13"/>
        <v>43</v>
      </c>
      <c r="AK21" s="6">
        <f t="shared" si="4"/>
        <v>0</v>
      </c>
      <c r="AL21" s="6">
        <f t="shared" si="5"/>
        <v>1</v>
      </c>
    </row>
    <row r="22" spans="3:38" x14ac:dyDescent="0.25">
      <c r="C22" s="132"/>
      <c r="D22" s="67">
        <v>7</v>
      </c>
      <c r="E22" s="22" t="str">
        <f>IF(VLOOKUP(D22,'ЖДРЕБ,ТАБЕЛА'!$B$4:$C$11,2,FALSE)="","",VLOOKUP(D22,'ЖДРЕБ,ТАБЕЛА'!$B$4:$C$11,2,FALSE))</f>
        <v>Моника Стајковска (337)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Изабела Ковачовска (140)</v>
      </c>
      <c r="I22" s="49">
        <v>11</v>
      </c>
      <c r="J22" s="30"/>
      <c r="K22" s="50">
        <v>6</v>
      </c>
      <c r="L22" s="43">
        <v>11</v>
      </c>
      <c r="M22" s="30"/>
      <c r="N22" s="55">
        <v>4</v>
      </c>
      <c r="O22" s="49">
        <v>11</v>
      </c>
      <c r="P22" s="30"/>
      <c r="Q22" s="50">
        <v>4</v>
      </c>
      <c r="R22" s="43"/>
      <c r="S22" s="30"/>
      <c r="T22" s="55"/>
      <c r="U22" s="49"/>
      <c r="V22" s="30"/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0</v>
      </c>
      <c r="AH22" s="3">
        <f t="shared" si="12"/>
        <v>33</v>
      </c>
      <c r="AI22" s="4">
        <f t="shared" si="13"/>
        <v>14</v>
      </c>
      <c r="AK22" s="6">
        <f t="shared" si="4"/>
        <v>1</v>
      </c>
      <c r="AL22" s="6">
        <f t="shared" si="5"/>
        <v>0</v>
      </c>
    </row>
    <row r="23" spans="3:38" x14ac:dyDescent="0.25">
      <c r="C23" s="132"/>
      <c r="D23" s="67">
        <v>8</v>
      </c>
      <c r="E23" s="22" t="str">
        <f>IF(VLOOKUP(D23,'ЖДРЕБ,ТАБЕЛА'!$B$4:$C$11,2,FALSE)="","",VLOOKUP(D23,'ЖДРЕБ,ТАБЕЛА'!$B$4:$C$11,2,FALSE))</f>
        <v>Сара Ризовска (339)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Сара А.Стојановска (182)</v>
      </c>
      <c r="I23" s="49">
        <v>9</v>
      </c>
      <c r="J23" s="30"/>
      <c r="K23" s="50">
        <v>11</v>
      </c>
      <c r="L23" s="43">
        <v>4</v>
      </c>
      <c r="M23" s="30"/>
      <c r="N23" s="55">
        <v>11</v>
      </c>
      <c r="O23" s="49">
        <v>8</v>
      </c>
      <c r="P23" s="30"/>
      <c r="Q23" s="50">
        <v>11</v>
      </c>
      <c r="R23" s="43"/>
      <c r="S23" s="30"/>
      <c r="T23" s="55"/>
      <c r="U23" s="49"/>
      <c r="V23" s="30"/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21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32"/>
      <c r="D24" s="68">
        <v>6</v>
      </c>
      <c r="E24" s="22" t="str">
        <f>IF(VLOOKUP(D24,'ЖДРЕБ,ТАБЕЛА'!$B$4:$C$11,2,FALSE)="","",VLOOKUP(D24,'ЖДРЕБ,ТАБЕЛА'!$B$4:$C$11,2,FALSE))</f>
        <v>Бојана Јовевска (558)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Софија Хасану (194)</v>
      </c>
      <c r="I24" s="49">
        <v>8</v>
      </c>
      <c r="J24" s="30"/>
      <c r="K24" s="50">
        <v>11</v>
      </c>
      <c r="L24" s="43">
        <v>5</v>
      </c>
      <c r="M24" s="30"/>
      <c r="N24" s="55">
        <v>11</v>
      </c>
      <c r="O24" s="49">
        <v>6</v>
      </c>
      <c r="P24" s="30"/>
      <c r="Q24" s="50">
        <v>11</v>
      </c>
      <c r="R24" s="43"/>
      <c r="S24" s="30"/>
      <c r="T24" s="55"/>
      <c r="U24" s="49"/>
      <c r="V24" s="30"/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19</v>
      </c>
      <c r="AI24" s="4">
        <f t="shared" si="13"/>
        <v>33</v>
      </c>
      <c r="AK24" s="6">
        <f t="shared" si="4"/>
        <v>0</v>
      </c>
      <c r="AL24" s="6">
        <f t="shared" si="5"/>
        <v>1</v>
      </c>
    </row>
    <row r="25" spans="3:38" x14ac:dyDescent="0.25">
      <c r="C25" s="128" t="s">
        <v>7</v>
      </c>
      <c r="D25" s="84">
        <v>1</v>
      </c>
      <c r="E25" s="18" t="str">
        <f>IF(VLOOKUP(D25,'ЖДРЕБ,ТАБЕЛА'!$B$4:$C$11,2,FALSE)="","",VLOOKUP(D25,'ЖДРЕБ,ТАБЕЛА'!$B$4:$C$11,2,FALSE))</f>
        <v>Фани Јованоска (193)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Изабела Ковачовска (140)</v>
      </c>
      <c r="I25" s="47">
        <v>11</v>
      </c>
      <c r="J25" s="27"/>
      <c r="K25" s="48">
        <v>9</v>
      </c>
      <c r="L25" s="42">
        <v>11</v>
      </c>
      <c r="M25" s="27"/>
      <c r="N25" s="54">
        <v>7</v>
      </c>
      <c r="O25" s="47">
        <v>11</v>
      </c>
      <c r="P25" s="27"/>
      <c r="Q25" s="48">
        <v>6</v>
      </c>
      <c r="R25" s="42"/>
      <c r="S25" s="27"/>
      <c r="T25" s="54"/>
      <c r="U25" s="47"/>
      <c r="V25" s="27"/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22</v>
      </c>
      <c r="AK25" s="6">
        <f t="shared" si="4"/>
        <v>1</v>
      </c>
      <c r="AL25" s="6">
        <f t="shared" si="5"/>
        <v>0</v>
      </c>
    </row>
    <row r="26" spans="3:38" x14ac:dyDescent="0.25">
      <c r="C26" s="129"/>
      <c r="D26" s="69">
        <v>5</v>
      </c>
      <c r="E26" s="29" t="str">
        <f>IF(VLOOKUP(D26,'ЖДРЕБ,ТАБЕЛА'!$B$4:$C$11,2,FALSE)="","",VLOOKUP(D26,'ЖДРЕБ,ТАБЕЛА'!$B$4:$C$11,2,FALSE))</f>
        <v>Ана Стојановска (181)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Сара А.Стојановска (182)</v>
      </c>
      <c r="I26" s="49">
        <v>11</v>
      </c>
      <c r="J26" s="30"/>
      <c r="K26" s="50">
        <v>7</v>
      </c>
      <c r="L26" s="43">
        <v>3</v>
      </c>
      <c r="M26" s="30"/>
      <c r="N26" s="55">
        <v>11</v>
      </c>
      <c r="O26" s="49">
        <v>3</v>
      </c>
      <c r="P26" s="30"/>
      <c r="Q26" s="50">
        <v>11</v>
      </c>
      <c r="R26" s="43">
        <v>11</v>
      </c>
      <c r="S26" s="30"/>
      <c r="T26" s="55">
        <v>3</v>
      </c>
      <c r="U26" s="49">
        <v>9</v>
      </c>
      <c r="V26" s="30"/>
      <c r="W26" s="50">
        <v>11</v>
      </c>
      <c r="X26" s="43"/>
      <c r="Y26" s="30" t="s">
        <v>1</v>
      </c>
      <c r="Z26" s="55"/>
      <c r="AA26" s="49"/>
      <c r="AB26" s="30" t="s">
        <v>1</v>
      </c>
      <c r="AC26" s="50"/>
      <c r="AD26" s="58">
        <v>2</v>
      </c>
      <c r="AE26" s="24" t="s">
        <v>1</v>
      </c>
      <c r="AF26" s="25">
        <f t="shared" si="11"/>
        <v>3</v>
      </c>
      <c r="AH26" s="3">
        <f t="shared" si="12"/>
        <v>37</v>
      </c>
      <c r="AI26" s="4">
        <f t="shared" si="13"/>
        <v>43</v>
      </c>
      <c r="AK26" s="6">
        <f t="shared" si="4"/>
        <v>0</v>
      </c>
      <c r="AL26" s="6">
        <f t="shared" si="5"/>
        <v>1</v>
      </c>
    </row>
    <row r="27" spans="3:38" x14ac:dyDescent="0.25">
      <c r="C27" s="129"/>
      <c r="D27" s="69">
        <v>7</v>
      </c>
      <c r="E27" s="29" t="str">
        <f>IF(VLOOKUP(D27,'ЖДРЕБ,ТАБЕЛА'!$B$4:$C$11,2,FALSE)="","",VLOOKUP(D27,'ЖДРЕБ,ТАБЕЛА'!$B$4:$C$11,2,FALSE))</f>
        <v>Моника Стајковска (337)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Софија Хасану (194)</v>
      </c>
      <c r="I27" s="49">
        <v>11</v>
      </c>
      <c r="J27" s="30"/>
      <c r="K27" s="50">
        <v>9</v>
      </c>
      <c r="L27" s="43">
        <v>11</v>
      </c>
      <c r="M27" s="30"/>
      <c r="N27" s="55">
        <v>5</v>
      </c>
      <c r="O27" s="49">
        <v>5</v>
      </c>
      <c r="P27" s="30"/>
      <c r="Q27" s="50">
        <v>11</v>
      </c>
      <c r="R27" s="43">
        <v>6</v>
      </c>
      <c r="S27" s="30"/>
      <c r="T27" s="55">
        <v>11</v>
      </c>
      <c r="U27" s="49">
        <v>11</v>
      </c>
      <c r="V27" s="30"/>
      <c r="W27" s="50">
        <v>6</v>
      </c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2</v>
      </c>
      <c r="AH27" s="3">
        <f t="shared" si="12"/>
        <v>44</v>
      </c>
      <c r="AI27" s="4">
        <f t="shared" si="13"/>
        <v>42</v>
      </c>
      <c r="AK27" s="6">
        <f t="shared" si="4"/>
        <v>1</v>
      </c>
      <c r="AL27" s="6">
        <f t="shared" si="5"/>
        <v>0</v>
      </c>
    </row>
    <row r="28" spans="3:38" ht="16.5" thickBot="1" x14ac:dyDescent="0.3">
      <c r="C28" s="130"/>
      <c r="D28" s="85">
        <v>8</v>
      </c>
      <c r="E28" s="86" t="str">
        <f>IF(VLOOKUP(D28,'ЖДРЕБ,ТАБЕЛА'!$B$4:$C$11,2,FALSE)="","",VLOOKUP(D28,'ЖДРЕБ,ТАБЕЛА'!$B$4:$C$11,2,FALSE))</f>
        <v>Сара Ризовска (339)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Бојана Јовевска (558)</v>
      </c>
      <c r="I28" s="89">
        <v>11</v>
      </c>
      <c r="J28" s="90"/>
      <c r="K28" s="91">
        <v>8</v>
      </c>
      <c r="L28" s="92">
        <v>11</v>
      </c>
      <c r="M28" s="90"/>
      <c r="N28" s="93">
        <v>5</v>
      </c>
      <c r="O28" s="89">
        <v>11</v>
      </c>
      <c r="P28" s="90"/>
      <c r="Q28" s="91">
        <v>9</v>
      </c>
      <c r="R28" s="92"/>
      <c r="S28" s="90"/>
      <c r="T28" s="93"/>
      <c r="U28" s="89"/>
      <c r="V28" s="90"/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0</v>
      </c>
      <c r="AH28" s="3">
        <f t="shared" si="12"/>
        <v>33</v>
      </c>
      <c r="AI28" s="4">
        <f t="shared" si="13"/>
        <v>22</v>
      </c>
      <c r="AK28" s="6">
        <f t="shared" si="4"/>
        <v>1</v>
      </c>
      <c r="AL28" s="6">
        <f t="shared" si="5"/>
        <v>0</v>
      </c>
    </row>
    <row r="29" spans="3:38" x14ac:dyDescent="0.25">
      <c r="C29" s="131" t="s">
        <v>8</v>
      </c>
      <c r="D29" s="83">
        <v>1</v>
      </c>
      <c r="E29" s="32" t="str">
        <f>IF(VLOOKUP(D29,'ЖДРЕБ,ТАБЕЛА'!$B$4:$C$11,2,FALSE)="","",VLOOKUP(D29,'ЖДРЕБ,ТАБЕЛА'!$B$4:$C$11,2,FALSE))</f>
        <v>Фани Јованоска (193)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Сара А.Стојановска (182)</v>
      </c>
      <c r="I29" s="110">
        <v>10</v>
      </c>
      <c r="J29" s="111"/>
      <c r="K29" s="112">
        <v>12</v>
      </c>
      <c r="L29" s="113">
        <v>8</v>
      </c>
      <c r="M29" s="111"/>
      <c r="N29" s="114">
        <v>11</v>
      </c>
      <c r="O29" s="110">
        <v>6</v>
      </c>
      <c r="P29" s="111"/>
      <c r="Q29" s="112">
        <v>11</v>
      </c>
      <c r="R29" s="113"/>
      <c r="S29" s="111"/>
      <c r="T29" s="114"/>
      <c r="U29" s="110"/>
      <c r="V29" s="111"/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0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24</v>
      </c>
      <c r="AI29" s="2">
        <f t="shared" si="13"/>
        <v>34</v>
      </c>
      <c r="AK29" s="6">
        <f t="shared" si="4"/>
        <v>0</v>
      </c>
      <c r="AL29" s="6">
        <f t="shared" si="5"/>
        <v>1</v>
      </c>
    </row>
    <row r="30" spans="3:38" x14ac:dyDescent="0.25">
      <c r="C30" s="132"/>
      <c r="D30" s="67">
        <v>3</v>
      </c>
      <c r="E30" s="22" t="str">
        <f>IF(VLOOKUP(D30,'ЖДРЕБ,ТАБЕЛА'!$B$4:$C$11,2,FALSE)="","",VLOOKUP(D30,'ЖДРЕБ,ТАБЕЛА'!$B$4:$C$11,2,FALSE))</f>
        <v>Изабела Ковачовска (140)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Софија Хасану (194)</v>
      </c>
      <c r="I30" s="49">
        <v>0</v>
      </c>
      <c r="J30" s="30"/>
      <c r="K30" s="50">
        <v>11</v>
      </c>
      <c r="L30" s="43">
        <v>0</v>
      </c>
      <c r="M30" s="30"/>
      <c r="N30" s="55">
        <v>11</v>
      </c>
      <c r="O30" s="49">
        <v>0</v>
      </c>
      <c r="P30" s="30"/>
      <c r="Q30" s="50">
        <v>11</v>
      </c>
      <c r="R30" s="43"/>
      <c r="S30" s="30"/>
      <c r="T30" s="55"/>
      <c r="U30" s="49"/>
      <c r="V30" s="30"/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0</v>
      </c>
      <c r="AE30" s="24" t="s">
        <v>1</v>
      </c>
      <c r="AF30" s="25">
        <f t="shared" si="15"/>
        <v>3</v>
      </c>
      <c r="AH30" s="3">
        <f t="shared" si="12"/>
        <v>0</v>
      </c>
      <c r="AI30" s="4">
        <f t="shared" si="13"/>
        <v>33</v>
      </c>
      <c r="AK30" s="6">
        <f t="shared" si="4"/>
        <v>0</v>
      </c>
      <c r="AL30" s="6">
        <f t="shared" si="5"/>
        <v>1</v>
      </c>
    </row>
    <row r="31" spans="3:38" x14ac:dyDescent="0.25">
      <c r="C31" s="132"/>
      <c r="D31" s="67">
        <v>5</v>
      </c>
      <c r="E31" s="22" t="str">
        <f>IF(VLOOKUP(D31,'ЖДРЕБ,ТАБЕЛА'!$B$4:$C$11,2,FALSE)="","",VLOOKUP(D31,'ЖДРЕБ,ТАБЕЛА'!$B$4:$C$11,2,FALSE))</f>
        <v>Ана Стојановска (181)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Бојана Јовевска (558)</v>
      </c>
      <c r="I31" s="49">
        <v>11</v>
      </c>
      <c r="J31" s="30"/>
      <c r="K31" s="50">
        <v>0</v>
      </c>
      <c r="L31" s="43">
        <v>11</v>
      </c>
      <c r="M31" s="30"/>
      <c r="N31" s="55">
        <v>0</v>
      </c>
      <c r="O31" s="49">
        <v>11</v>
      </c>
      <c r="P31" s="30"/>
      <c r="Q31" s="50">
        <v>0</v>
      </c>
      <c r="R31" s="43"/>
      <c r="S31" s="30"/>
      <c r="T31" s="55"/>
      <c r="U31" s="49"/>
      <c r="V31" s="30"/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0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33"/>
      <c r="D32" s="68">
        <v>7</v>
      </c>
      <c r="E32" s="97" t="str">
        <f>IF(VLOOKUP(D32,'ЖДРЕБ,ТАБЕЛА'!$B$4:$C$11,2,FALSE)="","",VLOOKUP(D32,'ЖДРЕБ,ТАБЕЛА'!$B$4:$C$11,2,FALSE))</f>
        <v>Моника Стајковска (337)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Сара Ризовска (339)</v>
      </c>
      <c r="I32" s="89">
        <v>11</v>
      </c>
      <c r="J32" s="90"/>
      <c r="K32" s="91">
        <v>8</v>
      </c>
      <c r="L32" s="92">
        <v>11</v>
      </c>
      <c r="M32" s="90"/>
      <c r="N32" s="93">
        <v>5</v>
      </c>
      <c r="O32" s="89">
        <v>11</v>
      </c>
      <c r="P32" s="90"/>
      <c r="Q32" s="91">
        <v>8</v>
      </c>
      <c r="R32" s="92"/>
      <c r="S32" s="90"/>
      <c r="T32" s="93"/>
      <c r="U32" s="89"/>
      <c r="V32" s="90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0</v>
      </c>
      <c r="AH32" s="3">
        <f t="shared" si="12"/>
        <v>33</v>
      </c>
      <c r="AI32" s="4">
        <f t="shared" si="13"/>
        <v>21</v>
      </c>
      <c r="AK32" s="6">
        <f t="shared" si="4"/>
        <v>1</v>
      </c>
      <c r="AL32" s="6">
        <f t="shared" si="5"/>
        <v>0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2024-12-08T19:50:27Z</dcterms:modified>
</cp:coreProperties>
</file>